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YSEL\Desktop\Asesorias Finanzas Negocios\"/>
    </mc:Choice>
  </mc:AlternateContent>
  <xr:revisionPtr revIDLastSave="0" documentId="13_ncr:1_{256810B1-4B2C-40F1-B6D6-DC5DF0A09A35}" xr6:coauthVersionLast="47" xr6:coauthVersionMax="47" xr10:uidLastSave="{00000000-0000-0000-0000-000000000000}"/>
  <bookViews>
    <workbookView xWindow="-110" yWindow="-110" windowWidth="19420" windowHeight="10420" xr2:uid="{80EB08F9-1472-418B-B52C-1778F285CF65}"/>
  </bookViews>
  <sheets>
    <sheet name="Ejercicios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D75" i="1"/>
  <c r="B38" i="1"/>
  <c r="D20" i="1"/>
  <c r="B48" i="1"/>
  <c r="D71" i="1" s="1"/>
  <c r="B11" i="1"/>
  <c r="B14" i="1" s="1"/>
  <c r="D6" i="1"/>
  <c r="D8" i="1" s="1"/>
  <c r="D11" i="1" s="1"/>
  <c r="D14" i="1" s="1"/>
  <c r="B22" i="1"/>
  <c r="B25" i="1"/>
  <c r="B28" i="1"/>
  <c r="B36" i="1"/>
  <c r="D40" i="1" s="1"/>
  <c r="B35" i="1"/>
  <c r="B34" i="1"/>
  <c r="D53" i="1"/>
  <c r="D58" i="1" s="1"/>
  <c r="D59" i="1" s="1"/>
  <c r="D54" i="1"/>
  <c r="D68" i="1"/>
  <c r="D21" i="1"/>
  <c r="D22" i="1" s="1"/>
  <c r="D25" i="1" s="1"/>
  <c r="D28" i="1" s="1"/>
  <c r="D24" i="1"/>
  <c r="D10" i="1"/>
  <c r="F21" i="1"/>
  <c r="J27" i="1"/>
  <c r="H24" i="1"/>
  <c r="H25" i="1" s="1"/>
  <c r="H28" i="1" s="1"/>
  <c r="J22" i="1"/>
  <c r="J25" i="1"/>
  <c r="J28" i="1" s="1"/>
  <c r="H22" i="1"/>
  <c r="F22" i="1"/>
  <c r="F25" i="1"/>
  <c r="F28" i="1" s="1"/>
  <c r="J13" i="1"/>
  <c r="H10" i="1"/>
  <c r="H11" i="1" s="1"/>
  <c r="H14" i="1" s="1"/>
  <c r="F7" i="1"/>
  <c r="F8" i="1" s="1"/>
  <c r="F11" i="1" s="1"/>
  <c r="F14" i="1" s="1"/>
  <c r="J8" i="1"/>
  <c r="J11" i="1" s="1"/>
  <c r="J14" i="1" s="1"/>
  <c r="H8" i="1"/>
  <c r="D7" i="1"/>
  <c r="B8" i="1"/>
  <c r="D60" i="1" l="1"/>
  <c r="D63" i="1" s="1"/>
  <c r="D67" i="1" s="1"/>
  <c r="D69" i="1" s="1"/>
  <c r="D72" i="1"/>
  <c r="D73" i="1"/>
</calcChain>
</file>

<file path=xl/sharedStrings.xml><?xml version="1.0" encoding="utf-8"?>
<sst xmlns="http://schemas.openxmlformats.org/spreadsheetml/2006/main" count="57" uniqueCount="35">
  <si>
    <t>Precio de Venta</t>
  </si>
  <si>
    <t>Unidades vendidas</t>
  </si>
  <si>
    <t>Costos Variables</t>
  </si>
  <si>
    <t>Utilidad Bruta</t>
  </si>
  <si>
    <t>Ingresos</t>
  </si>
  <si>
    <t>Gastos Generales</t>
  </si>
  <si>
    <t>Utilidad Operativa</t>
  </si>
  <si>
    <t>Precio</t>
  </si>
  <si>
    <t>Unidades</t>
  </si>
  <si>
    <t>Aumento en el número de unidades a vender</t>
  </si>
  <si>
    <t>Costos de Elaboración/Adquisición</t>
  </si>
  <si>
    <t>Precio Inicial</t>
  </si>
  <si>
    <t>Precio Descuento</t>
  </si>
  <si>
    <t>Descuento</t>
  </si>
  <si>
    <t>5% de comisión de ventas</t>
  </si>
  <si>
    <t>Ganancia mes anterior para ESTRELLA</t>
  </si>
  <si>
    <t>Precio Original</t>
  </si>
  <si>
    <t>Costos Unitarios</t>
  </si>
  <si>
    <t>Utilidad Operativa mes anterior</t>
  </si>
  <si>
    <t>Costos Variables totales</t>
  </si>
  <si>
    <t>Incremento en unidades a vender por aplicar un descuento</t>
  </si>
  <si>
    <t>Utilidad esperada</t>
  </si>
  <si>
    <t>Suma</t>
  </si>
  <si>
    <t>Precio con descuento</t>
  </si>
  <si>
    <t>Costo unitario</t>
  </si>
  <si>
    <t>Resta</t>
  </si>
  <si>
    <t>Numero de unidades a vender</t>
  </si>
  <si>
    <t>Aumento de numero de unidades</t>
  </si>
  <si>
    <t>Unidades a vender</t>
  </si>
  <si>
    <t>¿Cuántas unidades tengo que vender de más para mantener una utilidad operativa de 1,300 con un descuento del 5% en el precio?</t>
  </si>
  <si>
    <r>
      <rPr>
        <b/>
        <sz val="11"/>
        <color theme="1"/>
        <rFont val="Calibri"/>
        <family val="2"/>
        <scheme val="minor"/>
      </rPr>
      <t>Objetivo</t>
    </r>
    <r>
      <rPr>
        <sz val="11"/>
        <color theme="1"/>
        <rFont val="Calibri"/>
        <family val="2"/>
        <scheme val="minor"/>
      </rPr>
      <t>: saber el número de unidades a vender del producto ESTRELLA al que se le ha aplicado el 20% de descuento para mantener la utilidad operativa</t>
    </r>
  </si>
  <si>
    <t>CASO #1</t>
  </si>
  <si>
    <t>CASO #2</t>
  </si>
  <si>
    <t>CASO #3</t>
  </si>
  <si>
    <t>Ejercicios Descuentos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</si>
</sst>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1"/>
      <color theme="0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44" fontId="0" fillId="0" borderId="0" xfId="2" applyFont="1"/>
    <xf numFmtId="0" fontId="0" fillId="3" borderId="0" xfId="0" applyFill="1"/>
    <xf numFmtId="0" fontId="0" fillId="0" borderId="1" xfId="0" applyBorder="1"/>
    <xf numFmtId="164" fontId="0" fillId="0" borderId="1" xfId="1" applyNumberFormat="1" applyFont="1" applyBorder="1"/>
    <xf numFmtId="0" fontId="0" fillId="4" borderId="0" xfId="0" applyFill="1"/>
    <xf numFmtId="44" fontId="0" fillId="4" borderId="0" xfId="2" applyFont="1" applyFill="1"/>
    <xf numFmtId="44" fontId="0" fillId="0" borderId="1" xfId="2" applyFont="1" applyBorder="1"/>
    <xf numFmtId="44" fontId="0" fillId="0" borderId="0" xfId="0" applyNumberFormat="1"/>
    <xf numFmtId="44" fontId="0" fillId="5" borderId="0" xfId="0" applyNumberFormat="1" applyFill="1"/>
    <xf numFmtId="164" fontId="0" fillId="5" borderId="0" xfId="0" applyNumberFormat="1" applyFill="1"/>
    <xf numFmtId="0" fontId="0" fillId="6" borderId="0" xfId="0" applyFill="1"/>
    <xf numFmtId="44" fontId="0" fillId="6" borderId="0" xfId="2" applyFont="1" applyFill="1"/>
    <xf numFmtId="0" fontId="6" fillId="3" borderId="0" xfId="0" applyFont="1" applyFill="1"/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7" fillId="7" borderId="0" xfId="0" applyNumberFormat="1" applyFont="1" applyFill="1" applyAlignment="1">
      <alignment horizontal="center"/>
    </xf>
    <xf numFmtId="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5" borderId="1" xfId="0" applyNumberFormat="1" applyFill="1" applyBorder="1"/>
    <xf numFmtId="10" fontId="0" fillId="0" borderId="0" xfId="3" applyNumberFormat="1" applyFont="1"/>
    <xf numFmtId="43" fontId="0" fillId="4" borderId="0" xfId="1" applyFont="1" applyFill="1"/>
    <xf numFmtId="0" fontId="0" fillId="0" borderId="0" xfId="0" applyFill="1" applyAlignment="1">
      <alignment horizontal="left" indent="1"/>
    </xf>
    <xf numFmtId="0" fontId="0" fillId="0" borderId="1" xfId="0" applyFill="1" applyBorder="1" applyAlignment="1">
      <alignment horizontal="left" indent="1"/>
    </xf>
    <xf numFmtId="44" fontId="0" fillId="0" borderId="1" xfId="0" applyNumberFormat="1" applyBorder="1"/>
    <xf numFmtId="9" fontId="0" fillId="4" borderId="0" xfId="2" applyNumberFormat="1" applyFont="1" applyFill="1"/>
    <xf numFmtId="0" fontId="0" fillId="0" borderId="0" xfId="0" applyFill="1" applyAlignment="1">
      <alignment horizontal="left"/>
    </xf>
    <xf numFmtId="0" fontId="0" fillId="6" borderId="0" xfId="0" applyFill="1" applyAlignment="1">
      <alignment horizontal="left"/>
    </xf>
    <xf numFmtId="44" fontId="0" fillId="6" borderId="0" xfId="0" applyNumberFormat="1" applyFill="1"/>
    <xf numFmtId="0" fontId="3" fillId="3" borderId="0" xfId="0" applyFont="1" applyFill="1"/>
    <xf numFmtId="164" fontId="0" fillId="0" borderId="0" xfId="0" applyNumberFormat="1"/>
    <xf numFmtId="10" fontId="0" fillId="4" borderId="0" xfId="3" applyNumberFormat="1" applyFont="1" applyFill="1"/>
    <xf numFmtId="44" fontId="0" fillId="8" borderId="0" xfId="2" applyFont="1" applyFill="1"/>
    <xf numFmtId="43" fontId="0" fillId="8" borderId="0" xfId="1" applyFont="1" applyFill="1"/>
    <xf numFmtId="9" fontId="0" fillId="8" borderId="0" xfId="3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640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8848-53A5-4822-8ACC-659DE072394D}">
  <dimension ref="A1:M76"/>
  <sheetViews>
    <sheetView showGridLines="0" tabSelected="1" workbookViewId="0">
      <selection activeCell="A2" sqref="A2"/>
    </sheetView>
  </sheetViews>
  <sheetFormatPr defaultColWidth="11.36328125" defaultRowHeight="14.5" outlineLevelCol="1" x14ac:dyDescent="0.35"/>
  <cols>
    <col min="1" max="1" width="19.36328125" customWidth="1"/>
    <col min="2" max="2" width="16.453125" customWidth="1"/>
    <col min="3" max="3" width="4.08984375" customWidth="1"/>
    <col min="4" max="4" width="15.08984375" customWidth="1" outlineLevel="1"/>
    <col min="5" max="5" width="4.08984375" customWidth="1"/>
    <col min="6" max="6" width="15.08984375" customWidth="1" outlineLevel="1"/>
    <col min="7" max="7" width="4.08984375" customWidth="1"/>
    <col min="8" max="8" width="15.08984375" customWidth="1" outlineLevel="1"/>
    <col min="9" max="9" width="4.08984375" customWidth="1"/>
    <col min="10" max="10" width="15.08984375" customWidth="1" outlineLevel="1"/>
    <col min="11" max="11" width="4.08984375" customWidth="1"/>
  </cols>
  <sheetData>
    <row r="1" spans="1:11" s="1" customFormat="1" ht="22.5" customHeight="1" x14ac:dyDescent="0.35">
      <c r="A1" s="1" t="s">
        <v>34</v>
      </c>
    </row>
    <row r="3" spans="1:11" ht="28.5" x14ac:dyDescent="0.65">
      <c r="A3" s="14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5">
      <c r="D4" s="15" t="s">
        <v>7</v>
      </c>
      <c r="E4" s="16"/>
      <c r="F4" s="15" t="s">
        <v>8</v>
      </c>
      <c r="G4" s="16"/>
      <c r="H4" s="15" t="s">
        <v>2</v>
      </c>
      <c r="I4" s="16"/>
      <c r="J4" s="15" t="s">
        <v>5</v>
      </c>
    </row>
    <row r="5" spans="1:11" x14ac:dyDescent="0.35">
      <c r="D5" s="18">
        <v>0.05</v>
      </c>
      <c r="E5" s="19"/>
      <c r="F5" s="18">
        <v>0.05</v>
      </c>
      <c r="H5" s="17">
        <v>0.05</v>
      </c>
      <c r="I5" s="16"/>
      <c r="J5" s="17">
        <v>0.05</v>
      </c>
    </row>
    <row r="6" spans="1:11" x14ac:dyDescent="0.35">
      <c r="A6" t="s">
        <v>0</v>
      </c>
      <c r="B6" s="2">
        <v>3</v>
      </c>
      <c r="D6" s="10">
        <f>B6*(1+D5)</f>
        <v>3.1500000000000004</v>
      </c>
      <c r="F6" s="2">
        <v>3</v>
      </c>
      <c r="H6" s="2">
        <v>3</v>
      </c>
      <c r="I6" s="16"/>
      <c r="J6" s="2">
        <v>3</v>
      </c>
    </row>
    <row r="7" spans="1:11" x14ac:dyDescent="0.35">
      <c r="A7" s="4" t="s">
        <v>1</v>
      </c>
      <c r="B7" s="5">
        <v>3000</v>
      </c>
      <c r="D7" s="5">
        <f>B7</f>
        <v>3000</v>
      </c>
      <c r="F7" s="11">
        <f>B7*(1+F5)</f>
        <v>3150</v>
      </c>
      <c r="H7" s="5">
        <v>3000</v>
      </c>
      <c r="J7" s="5">
        <v>3000</v>
      </c>
    </row>
    <row r="8" spans="1:11" x14ac:dyDescent="0.35">
      <c r="A8" s="12" t="s">
        <v>4</v>
      </c>
      <c r="B8" s="13">
        <f>B6*B7</f>
        <v>9000</v>
      </c>
      <c r="D8" s="13">
        <f>D6*D7</f>
        <v>9450.0000000000018</v>
      </c>
      <c r="F8" s="13">
        <f>F6*F7</f>
        <v>9450</v>
      </c>
      <c r="H8" s="13">
        <f>H6*H7</f>
        <v>9000</v>
      </c>
      <c r="J8" s="13">
        <f>J6*J7</f>
        <v>9000</v>
      </c>
    </row>
    <row r="10" spans="1:11" x14ac:dyDescent="0.35">
      <c r="A10" s="4" t="s">
        <v>2</v>
      </c>
      <c r="B10" s="8">
        <v>1.35</v>
      </c>
      <c r="D10" s="8">
        <f>B10</f>
        <v>1.35</v>
      </c>
      <c r="F10" s="8">
        <v>1.35</v>
      </c>
      <c r="H10" s="10">
        <f>B10*(1-H5)</f>
        <v>1.2825</v>
      </c>
      <c r="J10" s="8">
        <v>1.35</v>
      </c>
    </row>
    <row r="11" spans="1:11" x14ac:dyDescent="0.35">
      <c r="A11" s="12" t="s">
        <v>3</v>
      </c>
      <c r="B11" s="13">
        <f>B8-(B7*B10)</f>
        <v>4950</v>
      </c>
      <c r="D11" s="13">
        <f>D8-(D7*D10)</f>
        <v>5400.0000000000018</v>
      </c>
      <c r="F11" s="13">
        <f>F8-(F7*F10)</f>
        <v>5197.5</v>
      </c>
      <c r="H11" s="13">
        <f>H8-(H7*H10)</f>
        <v>5152.5</v>
      </c>
      <c r="J11" s="13">
        <f>J8-(J7*J10)</f>
        <v>4950</v>
      </c>
    </row>
    <row r="13" spans="1:11" x14ac:dyDescent="0.35">
      <c r="A13" s="4" t="s">
        <v>5</v>
      </c>
      <c r="B13" s="8">
        <v>3500</v>
      </c>
      <c r="D13" s="8">
        <v>3500</v>
      </c>
      <c r="F13" s="8">
        <v>3500</v>
      </c>
      <c r="H13" s="8">
        <v>3500</v>
      </c>
      <c r="J13" s="20">
        <f>B13*(1-J5)</f>
        <v>3325</v>
      </c>
    </row>
    <row r="14" spans="1:11" x14ac:dyDescent="0.35">
      <c r="A14" s="12" t="s">
        <v>6</v>
      </c>
      <c r="B14" s="13">
        <f>B11-B13</f>
        <v>1450</v>
      </c>
      <c r="D14" s="13">
        <f>D11-D13</f>
        <v>1900.0000000000018</v>
      </c>
      <c r="F14" s="13">
        <f>F11-F13</f>
        <v>1697.5</v>
      </c>
      <c r="H14" s="13">
        <f>H11-H13</f>
        <v>1652.5</v>
      </c>
      <c r="J14" s="13">
        <f>J11-J13</f>
        <v>1625</v>
      </c>
    </row>
    <row r="17" spans="1:13" ht="28.5" x14ac:dyDescent="0.65">
      <c r="A17" s="14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5">
      <c r="D18" s="15" t="s">
        <v>7</v>
      </c>
      <c r="E18" s="16"/>
      <c r="F18" s="15" t="s">
        <v>8</v>
      </c>
      <c r="G18" s="16"/>
      <c r="H18" s="15" t="s">
        <v>2</v>
      </c>
      <c r="I18" s="16"/>
      <c r="J18" s="15" t="s">
        <v>5</v>
      </c>
    </row>
    <row r="19" spans="1:13" x14ac:dyDescent="0.35">
      <c r="D19" s="17">
        <v>0.05</v>
      </c>
      <c r="E19" s="16"/>
      <c r="F19" s="17">
        <v>0.05</v>
      </c>
      <c r="H19" s="18">
        <v>0.05</v>
      </c>
      <c r="I19" s="19"/>
      <c r="J19" s="18">
        <v>0.05</v>
      </c>
    </row>
    <row r="20" spans="1:13" x14ac:dyDescent="0.35">
      <c r="A20" t="s">
        <v>0</v>
      </c>
      <c r="B20" s="2">
        <v>125</v>
      </c>
      <c r="D20" s="10">
        <f>B20*(1-D19)</f>
        <v>118.75</v>
      </c>
      <c r="F20" s="2">
        <v>125</v>
      </c>
      <c r="H20" s="2">
        <v>125</v>
      </c>
      <c r="J20" s="2">
        <v>125</v>
      </c>
    </row>
    <row r="21" spans="1:13" x14ac:dyDescent="0.35">
      <c r="A21" s="4" t="s">
        <v>1</v>
      </c>
      <c r="B21" s="5">
        <v>40</v>
      </c>
      <c r="D21" s="5">
        <f>B21</f>
        <v>40</v>
      </c>
      <c r="F21" s="11">
        <f>B21*(1-F19)</f>
        <v>38</v>
      </c>
      <c r="H21" s="5">
        <v>40</v>
      </c>
      <c r="J21" s="5">
        <v>40</v>
      </c>
    </row>
    <row r="22" spans="1:13" x14ac:dyDescent="0.35">
      <c r="A22" s="12" t="s">
        <v>4</v>
      </c>
      <c r="B22" s="13">
        <f>B20*B21</f>
        <v>5000</v>
      </c>
      <c r="D22" s="13">
        <f>D20*D21</f>
        <v>4750</v>
      </c>
      <c r="F22" s="13">
        <f>F20*F21</f>
        <v>4750</v>
      </c>
      <c r="H22" s="13">
        <f>H20*H21</f>
        <v>5000</v>
      </c>
      <c r="J22" s="13">
        <f>J20*J21</f>
        <v>5000</v>
      </c>
    </row>
    <row r="24" spans="1:13" x14ac:dyDescent="0.35">
      <c r="A24" s="4" t="s">
        <v>2</v>
      </c>
      <c r="B24" s="8">
        <v>5</v>
      </c>
      <c r="D24" s="8">
        <f>B24</f>
        <v>5</v>
      </c>
      <c r="F24" s="8">
        <v>5</v>
      </c>
      <c r="H24" s="10">
        <f>B24*(1+H19)</f>
        <v>5.25</v>
      </c>
      <c r="J24" s="8">
        <v>5</v>
      </c>
    </row>
    <row r="25" spans="1:13" x14ac:dyDescent="0.35">
      <c r="A25" s="12" t="s">
        <v>3</v>
      </c>
      <c r="B25" s="13">
        <f>B22-(B21*B24)</f>
        <v>4800</v>
      </c>
      <c r="D25" s="13">
        <f>D22-(D21*D24)</f>
        <v>4550</v>
      </c>
      <c r="F25" s="13">
        <f>F22-(F21*F24)</f>
        <v>4560</v>
      </c>
      <c r="H25" s="13">
        <f>H22-(H21*H24)</f>
        <v>4790</v>
      </c>
      <c r="J25" s="13">
        <f>J22-(J21*J24)</f>
        <v>4800</v>
      </c>
    </row>
    <row r="27" spans="1:13" x14ac:dyDescent="0.35">
      <c r="A27" s="4" t="s">
        <v>5</v>
      </c>
      <c r="B27" s="8">
        <v>3500</v>
      </c>
      <c r="D27" s="8">
        <v>3500</v>
      </c>
      <c r="F27" s="8">
        <v>3500</v>
      </c>
      <c r="H27" s="8">
        <v>3500</v>
      </c>
      <c r="J27" s="20">
        <f>B27*(1+J19)</f>
        <v>3675</v>
      </c>
    </row>
    <row r="28" spans="1:13" x14ac:dyDescent="0.35">
      <c r="A28" s="12" t="s">
        <v>6</v>
      </c>
      <c r="B28" s="13">
        <f>B25-B27</f>
        <v>1300</v>
      </c>
      <c r="D28" s="13">
        <f>D25-D27</f>
        <v>1050</v>
      </c>
      <c r="F28" s="13">
        <f>F25-F27</f>
        <v>1060</v>
      </c>
      <c r="H28" s="13">
        <f>H25-H27</f>
        <v>1290</v>
      </c>
      <c r="J28" s="13">
        <f>J25-J27</f>
        <v>1125</v>
      </c>
    </row>
    <row r="31" spans="1:13" ht="18.5" x14ac:dyDescent="0.45">
      <c r="A31" s="30" t="s">
        <v>29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3" spans="1:10" x14ac:dyDescent="0.35">
      <c r="A33" t="s">
        <v>0</v>
      </c>
      <c r="B33" s="2">
        <v>118.75</v>
      </c>
    </row>
    <row r="34" spans="1:10" x14ac:dyDescent="0.35">
      <c r="A34" t="s">
        <v>2</v>
      </c>
      <c r="B34" s="9">
        <f>B24</f>
        <v>5</v>
      </c>
    </row>
    <row r="35" spans="1:10" x14ac:dyDescent="0.35">
      <c r="A35" t="s">
        <v>5</v>
      </c>
      <c r="B35" s="9">
        <f>B27</f>
        <v>3500</v>
      </c>
    </row>
    <row r="36" spans="1:10" x14ac:dyDescent="0.35">
      <c r="A36" t="s">
        <v>6</v>
      </c>
      <c r="B36" s="9">
        <f>B28</f>
        <v>1300</v>
      </c>
    </row>
    <row r="38" spans="1:10" x14ac:dyDescent="0.35">
      <c r="A38" t="s">
        <v>28</v>
      </c>
      <c r="B38" s="22">
        <f>(B36+B35)/(B33-B34)</f>
        <v>42.197802197802197</v>
      </c>
    </row>
    <row r="40" spans="1:10" x14ac:dyDescent="0.35">
      <c r="A40" t="s">
        <v>9</v>
      </c>
      <c r="D40" s="32">
        <f>B38/D21-1</f>
        <v>5.4945054945054972E-2</v>
      </c>
    </row>
    <row r="41" spans="1:10" x14ac:dyDescent="0.35">
      <c r="D41" s="21"/>
    </row>
    <row r="42" spans="1:10" ht="28.5" x14ac:dyDescent="0.65">
      <c r="A42" s="14" t="s">
        <v>33</v>
      </c>
      <c r="B42" s="3"/>
      <c r="C42" s="3"/>
      <c r="D42" s="3"/>
      <c r="E42" s="3"/>
      <c r="F42" s="3"/>
      <c r="G42" s="3"/>
      <c r="H42" s="3"/>
      <c r="I42" s="3"/>
      <c r="J42" s="3"/>
    </row>
    <row r="44" spans="1:10" x14ac:dyDescent="0.35">
      <c r="A44" t="s">
        <v>30</v>
      </c>
    </row>
    <row r="46" spans="1:10" x14ac:dyDescent="0.35">
      <c r="A46" s="6" t="s">
        <v>11</v>
      </c>
      <c r="B46" s="7">
        <v>42</v>
      </c>
    </row>
    <row r="47" spans="1:10" x14ac:dyDescent="0.35">
      <c r="A47" s="6" t="s">
        <v>13</v>
      </c>
      <c r="B47" s="26">
        <v>0.2</v>
      </c>
    </row>
    <row r="48" spans="1:10" x14ac:dyDescent="0.35">
      <c r="A48" s="6" t="s">
        <v>12</v>
      </c>
      <c r="B48" s="33">
        <f>B46*(1-B47)</f>
        <v>33.6</v>
      </c>
    </row>
    <row r="50" spans="1:4" x14ac:dyDescent="0.35">
      <c r="A50" s="6" t="s">
        <v>15</v>
      </c>
      <c r="B50" s="6"/>
      <c r="C50" s="6"/>
      <c r="D50" s="6"/>
    </row>
    <row r="52" spans="1:4" x14ac:dyDescent="0.35">
      <c r="A52" s="23" t="s">
        <v>1</v>
      </c>
      <c r="D52" s="31">
        <v>50</v>
      </c>
    </row>
    <row r="53" spans="1:4" x14ac:dyDescent="0.35">
      <c r="A53" s="24" t="s">
        <v>16</v>
      </c>
      <c r="B53" s="4"/>
      <c r="C53" s="4"/>
      <c r="D53" s="25">
        <f>B46</f>
        <v>42</v>
      </c>
    </row>
    <row r="54" spans="1:4" x14ac:dyDescent="0.35">
      <c r="A54" t="s">
        <v>4</v>
      </c>
      <c r="D54" s="9">
        <f>D52*D53</f>
        <v>2100</v>
      </c>
    </row>
    <row r="56" spans="1:4" x14ac:dyDescent="0.35">
      <c r="A56" t="s">
        <v>17</v>
      </c>
      <c r="D56" s="9"/>
    </row>
    <row r="57" spans="1:4" x14ac:dyDescent="0.35">
      <c r="A57" s="23" t="s">
        <v>10</v>
      </c>
      <c r="D57" s="9">
        <v>20</v>
      </c>
    </row>
    <row r="58" spans="1:4" x14ac:dyDescent="0.35">
      <c r="A58" s="24" t="s">
        <v>14</v>
      </c>
      <c r="B58" s="4"/>
      <c r="C58" s="4"/>
      <c r="D58" s="25">
        <f>D53*5%</f>
        <v>2.1</v>
      </c>
    </row>
    <row r="59" spans="1:4" x14ac:dyDescent="0.35">
      <c r="A59" s="27" t="s">
        <v>17</v>
      </c>
      <c r="D59" s="9">
        <f>SUM(D57:D58)</f>
        <v>22.1</v>
      </c>
    </row>
    <row r="60" spans="1:4" x14ac:dyDescent="0.35">
      <c r="A60" s="27" t="s">
        <v>19</v>
      </c>
      <c r="D60" s="9">
        <f>D59*D52</f>
        <v>1105</v>
      </c>
    </row>
    <row r="62" spans="1:4" x14ac:dyDescent="0.35">
      <c r="A62" s="24" t="s">
        <v>5</v>
      </c>
      <c r="B62" s="4"/>
      <c r="C62" s="4"/>
      <c r="D62" s="25">
        <v>750</v>
      </c>
    </row>
    <row r="63" spans="1:4" x14ac:dyDescent="0.35">
      <c r="A63" s="28" t="s">
        <v>18</v>
      </c>
      <c r="B63" s="12"/>
      <c r="C63" s="12"/>
      <c r="D63" s="29">
        <f>D54-D60-D62</f>
        <v>245</v>
      </c>
    </row>
    <row r="65" spans="1:4" x14ac:dyDescent="0.35">
      <c r="A65" s="6" t="s">
        <v>20</v>
      </c>
      <c r="B65" s="6"/>
      <c r="C65" s="6"/>
      <c r="D65" s="6"/>
    </row>
    <row r="67" spans="1:4" x14ac:dyDescent="0.35">
      <c r="A67" t="s">
        <v>21</v>
      </c>
      <c r="D67" s="9">
        <f>D63</f>
        <v>245</v>
      </c>
    </row>
    <row r="68" spans="1:4" x14ac:dyDescent="0.35">
      <c r="A68" s="4" t="s">
        <v>5</v>
      </c>
      <c r="B68" s="4"/>
      <c r="C68" s="4"/>
      <c r="D68" s="25">
        <f>D62</f>
        <v>750</v>
      </c>
    </row>
    <row r="69" spans="1:4" x14ac:dyDescent="0.35">
      <c r="A69" t="s">
        <v>22</v>
      </c>
      <c r="D69" s="9">
        <f>SUM(D67:D68)</f>
        <v>995</v>
      </c>
    </row>
    <row r="71" spans="1:4" x14ac:dyDescent="0.35">
      <c r="A71" t="s">
        <v>23</v>
      </c>
      <c r="D71" s="9">
        <f>B48</f>
        <v>33.6</v>
      </c>
    </row>
    <row r="72" spans="1:4" x14ac:dyDescent="0.35">
      <c r="A72" s="4" t="s">
        <v>24</v>
      </c>
      <c r="B72" s="4"/>
      <c r="C72" s="4"/>
      <c r="D72" s="25">
        <f>D59</f>
        <v>22.1</v>
      </c>
    </row>
    <row r="73" spans="1:4" x14ac:dyDescent="0.35">
      <c r="A73" t="s">
        <v>25</v>
      </c>
      <c r="D73" s="9">
        <f>D71-D72</f>
        <v>11.5</v>
      </c>
    </row>
    <row r="75" spans="1:4" x14ac:dyDescent="0.35">
      <c r="A75" t="s">
        <v>26</v>
      </c>
      <c r="D75" s="34">
        <f>ROUNDUP(D69/D73,0)</f>
        <v>87</v>
      </c>
    </row>
    <row r="76" spans="1:4" x14ac:dyDescent="0.35">
      <c r="A76" t="s">
        <v>27</v>
      </c>
      <c r="D76" s="35">
        <f>D75/D52-1</f>
        <v>0.74</v>
      </c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405B8943A07A48A07CEFE210CCB2DF" ma:contentTypeVersion="5" ma:contentTypeDescription="Crear nuevo documento." ma:contentTypeScope="" ma:versionID="b664629064dfa403e1ec10f0108644c8">
  <xsd:schema xmlns:xsd="http://www.w3.org/2001/XMLSchema" xmlns:xs="http://www.w3.org/2001/XMLSchema" xmlns:p="http://schemas.microsoft.com/office/2006/metadata/properties" xmlns:ns3="a35bb087-e644-4fae-bc31-56e6a68087e5" xmlns:ns4="7beb3924-e9cf-4af0-b066-58f176ca252b" targetNamespace="http://schemas.microsoft.com/office/2006/metadata/properties" ma:root="true" ma:fieldsID="da363b85aa2c43f1d40a725bf6795b50" ns3:_="" ns4:_="">
    <xsd:import namespace="a35bb087-e644-4fae-bc31-56e6a68087e5"/>
    <xsd:import namespace="7beb3924-e9cf-4af0-b066-58f176ca252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bb087-e644-4fae-bc31-56e6a68087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b3924-e9cf-4af0-b066-58f176ca25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A3AF12-1E1F-44C8-B039-4D91BA78B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bb087-e644-4fae-bc31-56e6a68087e5"/>
    <ds:schemaRef ds:uri="7beb3924-e9cf-4af0-b066-58f176ca2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13ACA-E2E8-4E4E-8A84-47F509126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673699-950F-4786-BBE3-063C1E7493CF}">
  <ds:schemaRefs>
    <ds:schemaRef ds:uri="7beb3924-e9cf-4af0-b066-58f176ca252b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a35bb087-e644-4fae-bc31-56e6a68087e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Ejercicios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Gysel</dc:creator>
  <cp:lastModifiedBy>Hans Gysel</cp:lastModifiedBy>
  <dcterms:created xsi:type="dcterms:W3CDTF">2019-09-17T15:09:59Z</dcterms:created>
  <dcterms:modified xsi:type="dcterms:W3CDTF">2022-01-13T23:03:43Z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0x0101006E405B8943A07A48A07CEFE210CCB2DF</vt:lpwstr>
  </property>
</Properties>
</file>